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9\05_May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G38" i="1" l="1"/>
  <c r="I68" i="1" l="1"/>
  <c r="I61" i="1" l="1"/>
  <c r="I54" i="1"/>
  <c r="G68" i="1" l="1"/>
  <c r="G61" i="1" l="1"/>
  <c r="G54" i="1" l="1"/>
  <c r="G28" i="1" l="1"/>
  <c r="I2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<sst xmlns="http://schemas.openxmlformats.org/spreadsheetml/2006/main" count="49" uniqueCount="43">
  <si>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</si>
  <si>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</si>
  <si>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</si>
  <si>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</si>
  <si>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</si>
  <si>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</si>
  <si>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</si>
  <si>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</si>
  <si>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</si>
  <si>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</si>
  <si>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</si>
  <si>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</si>
  <si>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</si>
  <si>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</si>
  <si>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</si>
  <si>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</si>
  <si>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</si>
  <si>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</si>
  <si>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</si>
  <si>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</si>
  <si>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</si>
  <si>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</si>
  <si>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</si>
  <si>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</si>
  <si>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</si>
  <si>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</si>
  <si>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</si>
  <si>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</si>
  <si>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</si>
  <si>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</si>
  <si>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</si>
  <si>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</si>
  <si>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</si>
  <si>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</si>
  <si>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</si>
  <si>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</si>
  <si>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</si>
  <si>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</si>
  <si>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</si>
  <si>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</si>
  <si>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</si>
  <si>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Ingresos EERR y otros</t>
  </si>
  <si>
    <t>Año o período de la Tabla IFAF :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</si>
</sst>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9/05_May/Consolidado_05201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2210706.19</v>
          </cell>
          <cell r="BW11">
            <v>11156496.446</v>
          </cell>
        </row>
        <row r="16">
          <cell r="BS16">
            <v>10743.942999999999</v>
          </cell>
          <cell r="BW16">
            <v>56359.784</v>
          </cell>
        </row>
        <row r="22">
          <cell r="BS22">
            <v>664</v>
          </cell>
          <cell r="BW22">
            <v>20731.839</v>
          </cell>
        </row>
        <row r="26">
          <cell r="BS26">
            <v>30514.94</v>
          </cell>
          <cell r="BW26">
            <v>129320.21799999999</v>
          </cell>
        </row>
        <row r="31">
          <cell r="BS31">
            <v>150209.492</v>
          </cell>
          <cell r="BW31">
            <v>984495.45000000007</v>
          </cell>
        </row>
        <row r="33">
          <cell r="BS33">
            <v>983.67600000000004</v>
          </cell>
          <cell r="BW33">
            <v>22003.628000000001</v>
          </cell>
        </row>
        <row r="36">
          <cell r="BS36">
            <v>-651303.70900000003</v>
          </cell>
          <cell r="BW36">
            <v>-3089930.409</v>
          </cell>
        </row>
        <row r="46">
          <cell r="BS46">
            <v>-10192.632</v>
          </cell>
          <cell r="BW46">
            <v>-64455.605000000003</v>
          </cell>
        </row>
        <row r="47">
          <cell r="BS47">
            <v>-8280.3149999999987</v>
          </cell>
          <cell r="BW47">
            <v>-31973.61</v>
          </cell>
        </row>
        <row r="50">
          <cell r="BS50">
            <v>-3073.63</v>
          </cell>
          <cell r="BW50">
            <v>-29232.738000000001</v>
          </cell>
        </row>
        <row r="51">
          <cell r="BS51">
            <v>80553.952000000048</v>
          </cell>
          <cell r="BW51">
            <v>59834.686999999918</v>
          </cell>
        </row>
        <row r="52">
          <cell r="BS52">
            <v>599232</v>
          </cell>
          <cell r="BW52">
            <v>949822.76500000001</v>
          </cell>
        </row>
        <row r="55">
          <cell r="BS55">
            <v>1537324.21</v>
          </cell>
          <cell r="BW55">
            <v>7033537.9419999998</v>
          </cell>
        </row>
        <row r="87">
          <cell r="BS87">
            <v>1436.39</v>
          </cell>
          <cell r="BW87">
            <v>15495.843000000001</v>
          </cell>
        </row>
        <row r="92">
          <cell r="BS92">
            <v>-7802.4170000000004</v>
          </cell>
          <cell r="BW92">
            <v>-43048.254999999997</v>
          </cell>
        </row>
        <row r="94">
          <cell r="BS94">
            <v>108060.046</v>
          </cell>
          <cell r="BW94">
            <v>518976.473</v>
          </cell>
        </row>
        <row r="96">
          <cell r="BS96">
            <v>53643.076999999997</v>
          </cell>
          <cell r="BW96">
            <v>254368.359</v>
          </cell>
        </row>
        <row r="97">
          <cell r="BS97">
            <v>41011.097999999998</v>
          </cell>
          <cell r="BW97">
            <v>185339.97700000001</v>
          </cell>
        </row>
        <row r="98">
          <cell r="BS98">
            <v>0</v>
          </cell>
          <cell r="BW98">
            <v>0</v>
          </cell>
        </row>
        <row r="100">
          <cell r="BS100">
            <v>0</v>
          </cell>
          <cell r="BW100">
            <v>0</v>
          </cell>
        </row>
        <row r="101">
          <cell r="BS101">
            <v>0</v>
          </cell>
          <cell r="BW101">
            <v>66</v>
          </cell>
        </row>
        <row r="103">
          <cell r="BS103">
            <v>0</v>
          </cell>
          <cell r="BW103">
            <v>0</v>
          </cell>
        </row>
        <row r="104">
          <cell r="BS104">
            <v>81930.323000000004</v>
          </cell>
          <cell r="BW104">
            <v>199951.87899999999</v>
          </cell>
        </row>
        <row r="106">
          <cell r="BS106">
            <v>-1066.204</v>
          </cell>
          <cell r="BW106">
            <v>-14336.026</v>
          </cell>
        </row>
        <row r="107">
          <cell r="BS107">
            <v>0</v>
          </cell>
          <cell r="BW107">
            <v>0</v>
          </cell>
        </row>
        <row r="108">
          <cell r="BS108">
            <v>-20397.259000000002</v>
          </cell>
          <cell r="BW108">
            <v>-156345.70499999999</v>
          </cell>
        </row>
        <row r="109">
          <cell r="BS109">
            <v>0</v>
          </cell>
          <cell r="BW109">
            <v>0</v>
          </cell>
        </row>
        <row r="111">
          <cell r="BS111">
            <v>-20561.768</v>
          </cell>
          <cell r="BW111">
            <v>-118874.932</v>
          </cell>
        </row>
        <row r="112">
          <cell r="BS112">
            <v>174383.549</v>
          </cell>
          <cell r="BW112">
            <v>767851.79700000002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C54" zoomScale="80" zoomScaleNormal="80" workbookViewId="0">
      <selection activeCell="G77" sqref="G77:J79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1639956.433</v>
      </c>
      <c r="I11" s="11">
        <f>+'[1]EERR Fund.Nominal'!$BW$11+'[1]EERR Fund.Nominal'!$BW$36+'[1]EERR Fund.Nominal'!$BW$51</f>
        <v>8126400.7240000004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758095.48100000003</v>
      </c>
      <c r="I12" s="11">
        <f>+'[1]EERR Fund.Nominal'!$BW$31+'[1]EERR Fund.Nominal'!$BW$33+'[1]EERR Fund.Nominal'!$BW$52+'[1]EERR Fund.Nominal'!$BW$16+'[1]EERR Fund.Nominal'!$BW$50</f>
        <v>1983448.8890000002</v>
      </c>
    </row>
    <row r="13" spans="2:9" x14ac:dyDescent="0.25">
      <c r="C13" s="4" t="s">
        <v>19</v>
      </c>
      <c r="E13" s="4"/>
      <c r="G13" s="11">
        <f>+'[1]EERR Fund.Nominal'!$BS$22+'[1]EERR Fund.Nominal'!$BS$46</f>
        <v>-9528.6319999999996</v>
      </c>
      <c r="I13" s="11">
        <f>+'[1]EERR Fund.Nominal'!$BW$22+'[1]EERR Fund.Nominal'!$BW$46</f>
        <v>-43723.766000000003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2388523.2819999997</v>
      </c>
      <c r="H21" s="8"/>
      <c r="I21" s="12">
        <f>SUM(I11:I20)</f>
        <v>10066125.846999999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Fund.Nominal'!$BS$112</f>
        <v>174383.549</v>
      </c>
      <c r="I24" s="11">
        <f>+'[1]EERR Fund.Nominal'!$BW$112</f>
        <v>767851.79700000002</v>
      </c>
    </row>
    <row r="25" spans="2:9" x14ac:dyDescent="0.25">
      <c r="C25" s="4" t="s">
        <v>24</v>
      </c>
      <c r="E25" s="4"/>
      <c r="G25" s="11">
        <f>+'[1]EERR Fund.Nominal'!$BS$55</f>
        <v>1537324.21</v>
      </c>
      <c r="I25" s="11">
        <f>+'[1]EERR Fund.Nominal'!$BW$55</f>
        <v>7033537.9419999998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1711707.7590000001</v>
      </c>
      <c r="H28" s="8"/>
      <c r="I28" s="12">
        <f>SUM(I24:I27)</f>
        <v>7801389.7390000001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22234.625</v>
      </c>
      <c r="I32" s="11">
        <f>+'[1]EERR Fund.Nominal'!$BW$26+'[1]EERR Fund.Nominal'!$BW$47</f>
        <v>97346.607999999993</v>
      </c>
    </row>
    <row r="33" spans="2:10" x14ac:dyDescent="0.25">
      <c r="B33" s="2"/>
      <c r="C33" s="4" t="s">
        <v>21</v>
      </c>
      <c r="E33" s="4"/>
      <c r="G33" s="11">
        <f>+'[1]EERR Fund.Nominal'!$BS$94+'[1]EERR Fund.Nominal'!$BS$100+'[1]EERR Fund.Nominal'!$BS$106+'[1]EERR Fund.Nominal'!$BS$109+'[1]EERR Fund.Nominal'!$BS$111</f>
        <v>86432.074000000008</v>
      </c>
      <c r="I33" s="11">
        <f>+'[1]EERR Fund.Nominal'!$BW$94+'[1]EERR Fund.Nominal'!$BW$100+'[1]EERR Fund.Nominal'!$BW$106+'[1]EERR Fund.Nominal'!$BW$109+'[1]EERR Fund.Nominal'!$BW$111</f>
        <v>385765.51500000001</v>
      </c>
    </row>
    <row r="34" spans="2:10" x14ac:dyDescent="0.25">
      <c r="B34" s="2"/>
      <c r="C34" s="4" t="s">
        <v>22</v>
      </c>
      <c r="E34" s="4"/>
      <c r="G34" s="11">
        <f>+'[1]EERR Fund.Nominal'!$BS$96</f>
        <v>53643.076999999997</v>
      </c>
      <c r="I34" s="11">
        <f>+'[1]EERR Fund.Nominal'!$BW$96</f>
        <v>254368.359</v>
      </c>
    </row>
    <row r="35" spans="2:10" x14ac:dyDescent="0.25">
      <c r="B35" s="2"/>
      <c r="C35" s="4" t="s">
        <v>23</v>
      </c>
      <c r="E35" s="4"/>
      <c r="G35" s="11">
        <f>+'[1]EERR Fund.Nominal'!$BS$97+'[1]EERR Fund.Nominal'!$BS$98+'[1]EERR Fund.Nominal'!$BS$101+'[1]EERR Fund.Nominal'!$BS$107+'[1]EERR Fund.Nominal'!$BS$108</f>
        <v>20613.838999999996</v>
      </c>
      <c r="I35" s="11">
        <f>+'[1]EERR Fund.Nominal'!$BW$97+'[1]EERR Fund.Nominal'!$BW$98+'[1]EERR Fund.Nominal'!$BW$101+'[1]EERR Fund.Nominal'!$BW$107+'[1]EERR Fund.Nominal'!$BW$108</f>
        <v>29060.272000000026</v>
      </c>
    </row>
    <row r="36" spans="2:10" x14ac:dyDescent="0.25">
      <c r="B36" s="2"/>
      <c r="C36" s="4" t="s">
        <v>25</v>
      </c>
      <c r="E36" s="4"/>
      <c r="G36" s="11">
        <f>+'[1]EERR Fund.Nominal'!$BS$87+'[1]EERR Fund.Nominal'!$BS$92</f>
        <v>-6366.027</v>
      </c>
      <c r="I36" s="11">
        <f>+'[1]EERR Fund.Nominal'!$BW$87+'[1]EERR Fund.Nominal'!$BW$92</f>
        <v>-27552.411999999997</v>
      </c>
    </row>
    <row r="37" spans="2:10" x14ac:dyDescent="0.25">
      <c r="B37" s="2"/>
      <c r="C37" s="4" t="s">
        <v>41</v>
      </c>
      <c r="E37" s="4"/>
      <c r="G37" s="11">
        <f>+'[1]EERR Fund.Nominal'!$BS$104+'[1]EERR Fund.Nominal'!$BS$103</f>
        <v>81930.323000000004</v>
      </c>
      <c r="I37" s="11">
        <f>+'[1]EERR Fund.Nominal'!$BW$104+'[1]EERR Fund.Nominal'!$BW$103</f>
        <v>199951.87899999999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258487.91100000002</v>
      </c>
      <c r="H38" s="8"/>
      <c r="I38" s="12">
        <f>SUM(I32:I37)</f>
        <v>938940.22100000002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-738295.75600000005</v>
      </c>
      <c r="I42" s="11">
        <v>-3881836.2620000001</v>
      </c>
    </row>
    <row r="43" spans="2:10" x14ac:dyDescent="0.25">
      <c r="B43" s="2"/>
      <c r="C43" s="4" t="s">
        <v>27</v>
      </c>
      <c r="E43" s="4"/>
      <c r="G43" s="11">
        <v>-255847.663</v>
      </c>
      <c r="I43" s="11">
        <v>-1286095.27</v>
      </c>
    </row>
    <row r="44" spans="2:10" x14ac:dyDescent="0.25">
      <c r="B44" s="2"/>
      <c r="C44" s="4" t="s">
        <v>29</v>
      </c>
      <c r="E44" s="4"/>
      <c r="G44" s="11">
        <v>-261790.29399999999</v>
      </c>
      <c r="I44" s="11">
        <v>-1291375.5349999999</v>
      </c>
    </row>
    <row r="45" spans="2:10" x14ac:dyDescent="0.25">
      <c r="B45" s="2"/>
      <c r="C45" s="4" t="s">
        <v>39</v>
      </c>
      <c r="E45" s="4"/>
      <c r="G45" s="11">
        <v>-243686.41200000001</v>
      </c>
      <c r="I45" s="11">
        <v>-1265585.1939999999</v>
      </c>
    </row>
    <row r="46" spans="2:10" x14ac:dyDescent="0.25">
      <c r="B46" s="2"/>
      <c r="C46" s="4" t="s">
        <v>30</v>
      </c>
      <c r="E46" s="4"/>
      <c r="G46" s="11">
        <v>-521807.43199999997</v>
      </c>
      <c r="I46" s="11">
        <v>-2620300.9720000001</v>
      </c>
    </row>
    <row r="47" spans="2:10" x14ac:dyDescent="0.25">
      <c r="B47" s="2"/>
      <c r="C47" s="4" t="s">
        <v>40</v>
      </c>
      <c r="E47" s="4"/>
      <c r="G47" s="11">
        <v>-75747.165999999997</v>
      </c>
      <c r="I47" s="11">
        <v>-422820.84299999999</v>
      </c>
    </row>
    <row r="48" spans="2:10" x14ac:dyDescent="0.25">
      <c r="B48" s="2"/>
      <c r="C48" s="4" t="s">
        <v>31</v>
      </c>
      <c r="E48" s="4"/>
      <c r="G48" s="11">
        <v>-148142.973</v>
      </c>
      <c r="I48" s="11">
        <v>-730665.61499999999</v>
      </c>
    </row>
    <row r="49" spans="2:9" x14ac:dyDescent="0.25">
      <c r="B49" s="2"/>
      <c r="C49" s="4" t="s">
        <v>32</v>
      </c>
      <c r="E49" s="4"/>
      <c r="G49" s="11">
        <v>-607135.86899999995</v>
      </c>
      <c r="I49" s="11">
        <v>-2910871.2650000001</v>
      </c>
    </row>
    <row r="50" spans="2:9" x14ac:dyDescent="0.25">
      <c r="B50" s="2"/>
      <c r="C50" s="4"/>
      <c r="E50" s="4"/>
      <c r="G50" s="11"/>
      <c r="I50" s="11"/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-2852453.5650000004</v>
      </c>
      <c r="H54" s="8"/>
      <c r="I54" s="12">
        <f>SUM(I42:I53)</f>
        <v>-14409550.956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-32397.591</v>
      </c>
      <c r="I57" s="11">
        <v>-159356.10399999999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-32397.591</v>
      </c>
      <c r="H61" s="8"/>
      <c r="I61" s="12">
        <f>SUM(I57:I60)</f>
        <v>-159356.10399999999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-524167.47600000002</v>
      </c>
      <c r="I64" s="11">
        <v>-2673021.1450000033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-524167.47600000002</v>
      </c>
      <c r="H68" s="8"/>
      <c r="I68" s="12">
        <f>SUM(I64:I67)</f>
        <v>-2673021.1450000033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-508089.82500000001</v>
      </c>
      <c r="I70" s="11">
        <v>-2408787.5880000005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441610.49499999871</v>
      </c>
      <c r="H72" s="14"/>
      <c r="I72" s="15">
        <f>+I38+I54+I61+I68+I70+I28+I21</f>
        <v>-844259.98600000516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2019-08-13T17:05:14Z</dcterms:modified>
</cp:coreProperties>
</file>