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erreram\carolaherreram\Contabilidad\CIERRES\2018\Julio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68" i="1" l="1"/>
  <c r="I61" i="1" l="1"/>
  <c r="I54" i="1"/>
  <c r="G68" i="1" l="1"/>
  <c r="G61" i="1" l="1"/>
  <c r="G54" i="1" l="1"/>
  <c r="G28" i="1" l="1"/>
  <c r="I28" i="1"/>
  <c r="G38" i="1"/>
  <c r="I38" i="1"/>
  <c r="G21" i="1"/>
  <c r="G72" i="1" l="1"/>
  <c r="I21" i="1"/>
  <c r="I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<sst xmlns="http://schemas.openxmlformats.org/spreadsheetml/2006/main" count="49" uniqueCount="43">
  <si>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</si>
  <si>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</si>
  <si>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</si>
  <si>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</si>
  <si>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</si>
  <si>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</si>
  <si>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</si>
  <si>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</si>
  <si>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</si>
  <si>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</si>
  <si>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</si>
  <si>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</si>
  <si>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</si>
  <si>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</si>
  <si>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</si>
  <si>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</si>
  <si>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</si>
  <si>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</si>
  <si>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</si>
  <si>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</si>
  <si>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</si>
  <si>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</si>
  <si>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</si>
  <si>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</si>
  <si>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</si>
  <si>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</si>
  <si>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</si>
  <si>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</si>
  <si>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</si>
  <si>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</si>
  <si>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</si>
  <si>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</si>
  <si>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</si>
  <si>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</si>
  <si>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</si>
  <si>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</si>
  <si>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</si>
  <si>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</si>
  <si>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</si>
  <si>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</si>
  <si>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</si>
  <si>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Programas Temática VIOLENCIA DE GENERO</t>
  </si>
  <si>
    <t>Año o período de la Tabla IFAF :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</si>
</sst>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/>
    <xf numFmtId="0" fontId="2" fillId="2" borderId="1" xfId="0" applyFont="1" applyFill="1" applyBorder="1"/>
    <xf numFmtId="0" fontId="2" fillId="3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65" fontId="3" fillId="0" borderId="0" xfId="1" applyNumberFormat="1" applyFont="1" applyAlignment="1">
      <alignment horizontal="center"/>
    </xf>
    <xf numFmtId="165" fontId="2" fillId="2" borderId="1" xfId="1" applyNumberFormat="1" applyFont="1" applyFill="1" applyBorder="1"/>
    <xf numFmtId="165" fontId="2" fillId="3" borderId="2" xfId="1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0" borderId="0" xfId="0" applyFont="1" applyFill="1" applyBorder="1"/>
    <xf numFmtId="165" fontId="3" fillId="2" borderId="1" xfId="1" applyNumberFormat="1" applyFont="1" applyFill="1" applyBorder="1"/>
    <xf numFmtId="165" fontId="2" fillId="0" borderId="0" xfId="0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 applyBorder="1"/>
    <xf numFmtId="41" fontId="2" fillId="0" borderId="0" xfId="3" applyFont="1"/>
    <xf numFmtId="41" fontId="2" fillId="0" borderId="0" xfId="3" applyFont="1" applyFill="1" applyBorder="1"/>
  </cellXfs>
  <cellStyles count="4">
    <cellStyle name="Millares" xfId="1" builtinId="3"/>
    <cellStyle name="Millares [0]" xfId="3" builtinId="6"/>
    <cellStyle name="Millares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reram/carolaherreram/Contabilidad/Estados%20Financieros/Corporativo/2018/Julio/Consolidado_07201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S11">
            <v>2164279.9939999999</v>
          </cell>
          <cell r="BW11">
            <v>15019618.799000001</v>
          </cell>
        </row>
        <row r="16">
          <cell r="BS16">
            <v>10519.852000000001</v>
          </cell>
          <cell r="BW16">
            <v>84820.832999999999</v>
          </cell>
        </row>
        <row r="22">
          <cell r="BS22">
            <v>110841.96</v>
          </cell>
          <cell r="BW22">
            <v>146572.497</v>
          </cell>
        </row>
        <row r="26">
          <cell r="BS26">
            <v>16171.968000000001</v>
          </cell>
          <cell r="BW26">
            <v>176321.36800000002</v>
          </cell>
        </row>
        <row r="31">
          <cell r="BS31">
            <v>43955.612999999998</v>
          </cell>
          <cell r="BW31">
            <v>596847.76300000004</v>
          </cell>
        </row>
        <row r="33">
          <cell r="BS33">
            <v>1066.3520000000001</v>
          </cell>
          <cell r="BW33">
            <v>22774.585999999999</v>
          </cell>
        </row>
        <row r="36">
          <cell r="BS36">
            <v>-613903.69999999995</v>
          </cell>
          <cell r="BW36">
            <v>-4202811.4970000004</v>
          </cell>
        </row>
        <row r="46">
          <cell r="BS46">
            <v>-55128.222000000002</v>
          </cell>
          <cell r="BW46">
            <v>-170457.9</v>
          </cell>
        </row>
        <row r="47">
          <cell r="BS47">
            <v>-13471.5</v>
          </cell>
          <cell r="BW47">
            <v>-96943.379000000001</v>
          </cell>
        </row>
        <row r="50">
          <cell r="BS50">
            <v>-2334.424</v>
          </cell>
          <cell r="BW50">
            <v>-30784.97</v>
          </cell>
        </row>
        <row r="51">
          <cell r="BS51">
            <v>-2678.9830000000075</v>
          </cell>
          <cell r="BW51">
            <v>107447.38099999912</v>
          </cell>
        </row>
        <row r="52">
          <cell r="BS52">
            <v>-346905.61599999998</v>
          </cell>
          <cell r="BW52">
            <v>897472.93099999987</v>
          </cell>
        </row>
        <row r="55">
          <cell r="BS55">
            <v>1559600.7480000001</v>
          </cell>
          <cell r="BW55">
            <v>9877017.9629999995</v>
          </cell>
        </row>
        <row r="85">
          <cell r="BS85">
            <v>61846.167000000001</v>
          </cell>
          <cell r="BW85">
            <v>776803.73300000001</v>
          </cell>
        </row>
        <row r="91">
          <cell r="BS91">
            <v>-8559.0679999999993</v>
          </cell>
          <cell r="BW91">
            <v>-65657.671000000002</v>
          </cell>
        </row>
        <row r="94">
          <cell r="BS94">
            <v>95827.608999999997</v>
          </cell>
          <cell r="BW94">
            <v>674242.60700000008</v>
          </cell>
        </row>
        <row r="96">
          <cell r="BS96">
            <v>58614.612000000001</v>
          </cell>
          <cell r="BW96">
            <v>380844.68900000001</v>
          </cell>
        </row>
        <row r="97">
          <cell r="BS97">
            <v>49284.63</v>
          </cell>
          <cell r="BW97">
            <v>261195.00099999999</v>
          </cell>
        </row>
        <row r="98">
          <cell r="BS98">
            <v>0</v>
          </cell>
          <cell r="BW98">
            <v>0</v>
          </cell>
        </row>
        <row r="100">
          <cell r="BS100">
            <v>85000</v>
          </cell>
          <cell r="BW100">
            <v>602000</v>
          </cell>
        </row>
        <row r="101">
          <cell r="BS101">
            <v>768</v>
          </cell>
          <cell r="BW101">
            <v>768</v>
          </cell>
        </row>
        <row r="104">
          <cell r="BS104">
            <v>-1127.0129999999999</v>
          </cell>
          <cell r="BW104">
            <v>-6536.268</v>
          </cell>
        </row>
        <row r="105">
          <cell r="BS105">
            <v>0</v>
          </cell>
          <cell r="BW105">
            <v>0</v>
          </cell>
        </row>
        <row r="106">
          <cell r="BS106">
            <v>-33983.240000000005</v>
          </cell>
          <cell r="BW106">
            <v>-249406.92099999997</v>
          </cell>
        </row>
        <row r="107">
          <cell r="BS107">
            <v>-15348.793</v>
          </cell>
          <cell r="BW107">
            <v>-401742.967</v>
          </cell>
        </row>
        <row r="108">
          <cell r="BS108">
            <v>0</v>
          </cell>
        </row>
        <row r="109">
          <cell r="BS109">
            <v>-9825.9490000000005</v>
          </cell>
          <cell r="BW109">
            <v>-102638.716</v>
          </cell>
        </row>
        <row r="110">
          <cell r="BS110">
            <v>177859.78900000002</v>
          </cell>
          <cell r="BW110">
            <v>958436.08299999998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G78" sqref="G78:I83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67.4414062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Fund.Nominal'!$BS$11+'[1]EERR Fund.Nominal'!$BS$36+'[1]EERR Fund.Nominal'!$BS$51</f>
        <v>1547697.311</v>
      </c>
      <c r="I11" s="11">
        <f>+'[1]EERR Fund.Nominal'!$BW$11+'[1]EERR Fund.Nominal'!$BW$36+'[1]EERR Fund.Nominal'!$BW$51</f>
        <v>10924254.683</v>
      </c>
    </row>
    <row r="12" spans="2:9" x14ac:dyDescent="0.25">
      <c r="C12" s="4" t="s">
        <v>18</v>
      </c>
      <c r="E12" s="4"/>
      <c r="G12" s="11">
        <f>+'[1]EERR Fund.Nominal'!$BS$31+'[1]EERR Fund.Nominal'!$BS$33+'[1]EERR Fund.Nominal'!$BS$52+'[1]EERR Fund.Nominal'!$BS$16+'[1]EERR Fund.Nominal'!$BS$50</f>
        <v>-293698.22299999994</v>
      </c>
      <c r="I12" s="11">
        <f>+'[1]EERR Fund.Nominal'!$BW$31+'[1]EERR Fund.Nominal'!$BW$33+'[1]EERR Fund.Nominal'!$BW$52+'[1]EERR Fund.Nominal'!$BW$16+'[1]EERR Fund.Nominal'!$BW$50</f>
        <v>1571131.1429999999</v>
      </c>
    </row>
    <row r="13" spans="2:9" x14ac:dyDescent="0.25">
      <c r="C13" s="4" t="s">
        <v>19</v>
      </c>
      <c r="E13" s="4"/>
      <c r="G13" s="11">
        <f>+'[1]EERR Fund.Nominal'!$BS$22+'[1]EERR Fund.Nominal'!$BS$46</f>
        <v>55713.738000000005</v>
      </c>
      <c r="I13" s="11">
        <f>+'[1]EERR Fund.Nominal'!$BW$22+'[1]EERR Fund.Nominal'!$BW$46</f>
        <v>-23885.402999999991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1309712.8259999999</v>
      </c>
      <c r="H21" s="8"/>
      <c r="I21" s="12">
        <f>SUM(I11:I20)</f>
        <v>12471500.422999999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Fund.Nominal'!$BS$110</f>
        <v>177859.78900000002</v>
      </c>
      <c r="I24" s="11">
        <f>+'[1]EERR Fund.Nominal'!$BW$110</f>
        <v>958436.08299999998</v>
      </c>
    </row>
    <row r="25" spans="2:9" x14ac:dyDescent="0.25">
      <c r="C25" s="4" t="s">
        <v>24</v>
      </c>
      <c r="E25" s="4"/>
      <c r="G25" s="11">
        <f>+'[1]EERR Fund.Nominal'!$BS$55</f>
        <v>1559600.7480000001</v>
      </c>
      <c r="I25" s="11">
        <f>+'[1]EERR Fund.Nominal'!$BW$55</f>
        <v>9877017.9629999995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1737460.5370000002</v>
      </c>
      <c r="H28" s="8"/>
      <c r="I28" s="12">
        <f>SUM(I24:I27)</f>
        <v>10835454.046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Fund.Nominal'!$BS$26+'[1]EERR Fund.Nominal'!$BS$47</f>
        <v>2700.4680000000008</v>
      </c>
      <c r="I32" s="11">
        <f>+'[1]EERR Fund.Nominal'!$BW$26+'[1]EERR Fund.Nominal'!$BW$47</f>
        <v>79377.989000000016</v>
      </c>
    </row>
    <row r="33" spans="2:10" x14ac:dyDescent="0.25">
      <c r="B33" s="2"/>
      <c r="C33" s="4" t="s">
        <v>21</v>
      </c>
      <c r="E33" s="4"/>
      <c r="G33" s="11">
        <f>+'[1]EERR Fund.Nominal'!$BS$94+'[1]EERR Fund.Nominal'!$BS$100+'[1]EERR Fund.Nominal'!$BS$104+'[1]EERR Fund.Nominal'!$BS$107+'[1]EERR Fund.Nominal'!$BS$109</f>
        <v>154525.85399999999</v>
      </c>
      <c r="I33" s="11">
        <f>+'[1]EERR Fund.Nominal'!$BW$94+'[1]EERR Fund.Nominal'!$BW$100+'[1]EERR Fund.Nominal'!$BW$104+'[1]EERR Fund.Nominal'!$BW$107+'[1]EERR Fund.Nominal'!$BW$109</f>
        <v>765324.65600000019</v>
      </c>
    </row>
    <row r="34" spans="2:10" x14ac:dyDescent="0.25">
      <c r="B34" s="2"/>
      <c r="C34" s="4" t="s">
        <v>22</v>
      </c>
      <c r="E34" s="4"/>
      <c r="G34" s="11">
        <f>+'[1]EERR Fund.Nominal'!$BS$96</f>
        <v>58614.612000000001</v>
      </c>
      <c r="I34" s="11">
        <f>+'[1]EERR Fund.Nominal'!$BW$96</f>
        <v>380844.68900000001</v>
      </c>
    </row>
    <row r="35" spans="2:10" x14ac:dyDescent="0.25">
      <c r="B35" s="2"/>
      <c r="C35" s="4" t="s">
        <v>23</v>
      </c>
      <c r="E35" s="4"/>
      <c r="G35" s="11">
        <f>+'[1]EERR Fund.Nominal'!$BS$97+'[1]EERR Fund.Nominal'!$BS$98+'[1]EERR Fund.Nominal'!$BS$101+'[1]EERR Fund.Nominal'!$BS$105+'[1]EERR Fund.Nominal'!$BS$106+'[1]EERR Fund.Nominal'!$BS$108</f>
        <v>16069.389999999992</v>
      </c>
      <c r="I35" s="11">
        <f>+'[1]EERR Fund.Nominal'!$BW$97+'[1]EERR Fund.Nominal'!$BW$98+'[1]EERR Fund.Nominal'!$BW$101+'[1]EERR Fund.Nominal'!$BW$105+'[1]EERR Fund.Nominal'!$BW$106</f>
        <v>12556.080000000016</v>
      </c>
    </row>
    <row r="36" spans="2:10" x14ac:dyDescent="0.25">
      <c r="B36" s="2"/>
      <c r="C36" s="4" t="s">
        <v>25</v>
      </c>
      <c r="E36" s="4"/>
      <c r="G36" s="11">
        <f>+'[1]EERR Fund.Nominal'!$BS$85+'[1]EERR Fund.Nominal'!$BS$91</f>
        <v>53287.099000000002</v>
      </c>
      <c r="I36" s="11">
        <f>+'[1]EERR Fund.Nominal'!$BW$85+'[1]EERR Fund.Nominal'!$BW$91</f>
        <v>711146.06200000003</v>
      </c>
    </row>
    <row r="37" spans="2:10" x14ac:dyDescent="0.25">
      <c r="B37" s="2"/>
      <c r="C37" s="4"/>
      <c r="E37" s="4"/>
      <c r="G37" s="11"/>
      <c r="I37" s="11"/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285197.42299999995</v>
      </c>
      <c r="H38" s="8"/>
      <c r="I38" s="12">
        <f>SUM(I32:I37)</f>
        <v>1949249.4760000003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-831693.73600000003</v>
      </c>
      <c r="I42" s="11">
        <v>-5448189.3020000001</v>
      </c>
    </row>
    <row r="43" spans="2:10" x14ac:dyDescent="0.25">
      <c r="B43" s="2"/>
      <c r="C43" s="4" t="s">
        <v>27</v>
      </c>
      <c r="E43" s="4"/>
      <c r="G43" s="11">
        <v>-276659.28899999999</v>
      </c>
      <c r="I43" s="11">
        <v>-1928105.514</v>
      </c>
    </row>
    <row r="44" spans="2:10" x14ac:dyDescent="0.25">
      <c r="B44" s="2"/>
      <c r="C44" s="4" t="s">
        <v>29</v>
      </c>
      <c r="E44" s="4"/>
      <c r="G44" s="11">
        <v>-253319.66099999999</v>
      </c>
      <c r="I44" s="11">
        <v>-1838138.534</v>
      </c>
    </row>
    <row r="45" spans="2:10" x14ac:dyDescent="0.25">
      <c r="B45" s="2"/>
      <c r="C45" s="4" t="s">
        <v>39</v>
      </c>
      <c r="E45" s="4"/>
      <c r="G45" s="11">
        <v>-223187.66800000001</v>
      </c>
      <c r="I45" s="11">
        <v>-1714196.88</v>
      </c>
    </row>
    <row r="46" spans="2:10" x14ac:dyDescent="0.25">
      <c r="B46" s="2"/>
      <c r="C46" s="4" t="s">
        <v>30</v>
      </c>
      <c r="E46" s="4"/>
      <c r="G46" s="11">
        <v>-506329.76799999998</v>
      </c>
      <c r="I46" s="11">
        <v>-3814659.0109999999</v>
      </c>
    </row>
    <row r="47" spans="2:10" x14ac:dyDescent="0.25">
      <c r="B47" s="2"/>
      <c r="C47" s="4" t="s">
        <v>40</v>
      </c>
      <c r="E47" s="4"/>
      <c r="G47" s="11">
        <v>-72702.975999999995</v>
      </c>
      <c r="I47" s="11">
        <v>-607485.05599999998</v>
      </c>
    </row>
    <row r="48" spans="2:10" x14ac:dyDescent="0.25">
      <c r="B48" s="2"/>
      <c r="C48" s="4" t="s">
        <v>31</v>
      </c>
      <c r="E48" s="4"/>
      <c r="G48" s="11">
        <v>-119273.177</v>
      </c>
      <c r="I48" s="11">
        <v>-888124.16799999995</v>
      </c>
    </row>
    <row r="49" spans="2:9" x14ac:dyDescent="0.25">
      <c r="B49" s="2"/>
      <c r="C49" s="4" t="s">
        <v>41</v>
      </c>
      <c r="E49" s="4"/>
      <c r="G49" s="11">
        <v>34.549999999999997</v>
      </c>
      <c r="I49" s="11">
        <v>-43133.784</v>
      </c>
    </row>
    <row r="50" spans="2:9" x14ac:dyDescent="0.25">
      <c r="B50" s="2"/>
      <c r="C50" s="4" t="s">
        <v>32</v>
      </c>
      <c r="E50" s="4"/>
      <c r="G50" s="11">
        <v>-680852.66599999997</v>
      </c>
      <c r="I50" s="11">
        <v>-3831378.622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-2963984.3909999998</v>
      </c>
      <c r="H54" s="8"/>
      <c r="I54" s="12">
        <f>SUM(I42:I53)</f>
        <v>-20113410.870999999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-31676.31</v>
      </c>
      <c r="I57" s="11">
        <v>-233967.092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-31676.31</v>
      </c>
      <c r="H61" s="8"/>
      <c r="I61" s="12">
        <f>SUM(I57:I60)</f>
        <v>-233967.092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-372561.22200000123</v>
      </c>
      <c r="H64" s="7">
        <v>0</v>
      </c>
      <c r="I64" s="11">
        <v>-2636056.9220000017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-372561.22200000123</v>
      </c>
      <c r="H68" s="8"/>
      <c r="I68" s="12">
        <f>SUM(I64:I67)</f>
        <v>-2636056.9220000017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-599981.81400000001</v>
      </c>
      <c r="I70" s="11">
        <v>-4320998.7879999997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-635832.95100000105</v>
      </c>
      <c r="H72" s="14"/>
      <c r="I72" s="15">
        <f>+I38+I54+I61+I68+I70+I28+I21</f>
        <v>-2048229.728000002</v>
      </c>
    </row>
    <row r="74" spans="2:10" x14ac:dyDescent="0.25">
      <c r="C74" s="1" t="s">
        <v>36</v>
      </c>
    </row>
    <row r="77" spans="2:10" x14ac:dyDescent="0.25">
      <c r="G77" s="19"/>
      <c r="H77" s="20"/>
      <c r="I77" s="20"/>
      <c r="J77" s="9"/>
    </row>
    <row r="78" spans="2:10" x14ac:dyDescent="0.25">
      <c r="H78" s="9"/>
      <c r="J78" s="9"/>
    </row>
    <row r="79" spans="2:10" x14ac:dyDescent="0.25">
      <c r="H79" s="9"/>
      <c r="J79" s="9"/>
    </row>
    <row r="80" spans="2:10" x14ac:dyDescent="0.25">
      <c r="H80" s="9"/>
      <c r="J80" s="9"/>
    </row>
    <row r="81" spans="8:10" x14ac:dyDescent="0.25">
      <c r="H81" s="9"/>
      <c r="J81" s="9"/>
    </row>
    <row r="82" spans="8:10" x14ac:dyDescent="0.25">
      <c r="H82" s="18"/>
      <c r="J82" s="9"/>
    </row>
    <row r="83" spans="8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2018-09-28T18:16:08Z</dcterms:modified>
</cp:coreProperties>
</file>