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erreram\carolaherreram\Contabilidad\CIERRES\2018\Febrero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68" i="1" l="1"/>
  <c r="I61" i="1" l="1"/>
  <c r="I54" i="1"/>
  <c r="G68" i="1" l="1"/>
  <c r="G61" i="1" l="1"/>
  <c r="G54" i="1" l="1"/>
  <c r="G28" i="1" l="1"/>
  <c r="I28" i="1"/>
  <c r="G38" i="1"/>
  <c r="I38" i="1"/>
  <c r="G21" i="1"/>
  <c r="G72" i="1" l="1"/>
  <c r="I21" i="1"/>
  <c r="I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<sst xmlns="http://schemas.openxmlformats.org/spreadsheetml/2006/main" count="49" uniqueCount="43">
  <si>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</si>
  <si>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</si>
  <si>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</si>
  <si>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</si>
  <si>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</si>
  <si>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</si>
  <si>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</si>
  <si>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</si>
  <si>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</si>
  <si>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</si>
  <si>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</si>
  <si>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</si>
  <si>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</si>
  <si>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</si>
  <si>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</si>
  <si>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</si>
  <si>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</si>
  <si>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</si>
  <si>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</si>
  <si>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</si>
  <si>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</si>
  <si>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</si>
  <si>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</si>
  <si>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</si>
  <si>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</si>
  <si>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</si>
  <si>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</si>
  <si>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</si>
  <si>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</si>
  <si>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</si>
  <si>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</si>
  <si>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</si>
  <si>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</si>
  <si>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</si>
  <si>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</si>
  <si>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</si>
  <si>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</si>
  <si>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</si>
  <si>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</si>
  <si>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</si>
  <si>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</si>
  <si>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Programas Temática VIOLENCIA DE GENERO</t>
  </si>
  <si>
    <t>Año o período de la Tabla IFAF :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</si>
</sst>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/>
    <xf numFmtId="0" fontId="2" fillId="2" borderId="1" xfId="0" applyFont="1" applyFill="1" applyBorder="1"/>
    <xf numFmtId="0" fontId="2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65" fontId="3" fillId="0" borderId="0" xfId="1" applyNumberFormat="1" applyFont="1" applyAlignment="1">
      <alignment horizontal="center"/>
    </xf>
    <xf numFmtId="165" fontId="2" fillId="2" borderId="1" xfId="1" applyNumberFormat="1" applyFont="1" applyFill="1" applyBorder="1"/>
    <xf numFmtId="165" fontId="2" fillId="3" borderId="2" xfId="1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0" borderId="0" xfId="0" applyFont="1" applyFill="1" applyBorder="1"/>
    <xf numFmtId="165" fontId="3" fillId="2" borderId="1" xfId="1" applyNumberFormat="1" applyFont="1" applyFill="1" applyBorder="1"/>
    <xf numFmtId="165" fontId="2" fillId="0" borderId="0" xfId="0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 applyBorder="1"/>
    <xf numFmtId="41" fontId="2" fillId="0" borderId="0" xfId="3" applyFont="1"/>
    <xf numFmtId="41" fontId="2" fillId="0" borderId="0" xfId="3" applyFont="1" applyFill="1" applyBorder="1"/>
  </cellXfs>
  <cellStyles count="4">
    <cellStyle name="Millares" xfId="1" builtinId="3"/>
    <cellStyle name="Millares [0]" xfId="3" builtinId="6"/>
    <cellStyle name="Millares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reram/carolaherreram/Contabilidad/Estados%20Financieros/Corporativo/2018/Feb/Consolidado_02201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DO11">
            <v>2044847.753</v>
          </cell>
          <cell r="DS11">
            <v>4276963.0999999996</v>
          </cell>
        </row>
        <row r="16">
          <cell r="DO16">
            <v>23471.615000000002</v>
          </cell>
          <cell r="DS16">
            <v>27678.506000000001</v>
          </cell>
        </row>
        <row r="22">
          <cell r="DO22">
            <v>4046.163</v>
          </cell>
          <cell r="DS22">
            <v>11828.266</v>
          </cell>
        </row>
        <row r="26">
          <cell r="DO26">
            <v>19421.400000000001</v>
          </cell>
          <cell r="DS26">
            <v>45769.74</v>
          </cell>
        </row>
        <row r="31">
          <cell r="DO31">
            <v>33215.26</v>
          </cell>
          <cell r="DS31">
            <v>98275.694000000003</v>
          </cell>
        </row>
        <row r="33">
          <cell r="DO33">
            <v>1548.681</v>
          </cell>
          <cell r="DS33">
            <v>2497.62</v>
          </cell>
        </row>
        <row r="36">
          <cell r="DO36">
            <v>-470118.147</v>
          </cell>
          <cell r="DS36">
            <v>-1104684.2659999998</v>
          </cell>
        </row>
        <row r="46">
          <cell r="DO46">
            <v>-7107.14</v>
          </cell>
          <cell r="DS46">
            <v>-7167.14</v>
          </cell>
        </row>
        <row r="47">
          <cell r="DO47">
            <v>-13294</v>
          </cell>
          <cell r="DS47">
            <v>-30233</v>
          </cell>
        </row>
        <row r="50">
          <cell r="DO50">
            <v>-2319.451</v>
          </cell>
          <cell r="DS50">
            <v>-4390.049</v>
          </cell>
        </row>
        <row r="51">
          <cell r="DO51">
            <v>-150727.26400000002</v>
          </cell>
          <cell r="DS51">
            <v>-55958.814000000013</v>
          </cell>
        </row>
        <row r="52">
          <cell r="DO52">
            <v>17654.584999999999</v>
          </cell>
          <cell r="DS52">
            <v>17654.584999999999</v>
          </cell>
        </row>
        <row r="54">
          <cell r="DO54">
            <v>1493012.459</v>
          </cell>
          <cell r="DS54">
            <v>2695675.4960000003</v>
          </cell>
        </row>
        <row r="84">
          <cell r="DO84">
            <v>2416.605</v>
          </cell>
          <cell r="DS84">
            <v>287432.26500000001</v>
          </cell>
        </row>
        <row r="90">
          <cell r="DO90">
            <v>-8998.607</v>
          </cell>
          <cell r="DS90">
            <v>-19805.128000000001</v>
          </cell>
        </row>
        <row r="93">
          <cell r="DO93">
            <v>104260.88800000001</v>
          </cell>
          <cell r="DS93">
            <v>200324.32400000002</v>
          </cell>
        </row>
        <row r="95">
          <cell r="DO95">
            <v>47384.769</v>
          </cell>
          <cell r="DS95">
            <v>98099.23</v>
          </cell>
        </row>
        <row r="96">
          <cell r="DO96">
            <v>19182.856</v>
          </cell>
          <cell r="DS96">
            <v>39655.712</v>
          </cell>
        </row>
        <row r="97">
          <cell r="DO97">
            <v>0</v>
          </cell>
          <cell r="DS97">
            <v>0</v>
          </cell>
        </row>
        <row r="99">
          <cell r="DO99">
            <v>3500</v>
          </cell>
          <cell r="DS99">
            <v>3500</v>
          </cell>
        </row>
        <row r="100">
          <cell r="DO100">
            <v>0</v>
          </cell>
          <cell r="DS100">
            <v>0</v>
          </cell>
        </row>
        <row r="103">
          <cell r="DO103">
            <v>-456.31700000000001</v>
          </cell>
          <cell r="DS103">
            <v>-917.12900000000002</v>
          </cell>
        </row>
        <row r="104">
          <cell r="DO104">
            <v>0</v>
          </cell>
          <cell r="DS104">
            <v>0</v>
          </cell>
        </row>
        <row r="105">
          <cell r="DO105">
            <v>-30742.605</v>
          </cell>
          <cell r="DS105">
            <v>-53906.595999999998</v>
          </cell>
        </row>
        <row r="106">
          <cell r="DO106">
            <v>0</v>
          </cell>
          <cell r="DS106">
            <v>0</v>
          </cell>
        </row>
        <row r="107">
          <cell r="DO107">
            <v>0</v>
          </cell>
          <cell r="DS107">
            <v>0</v>
          </cell>
        </row>
        <row r="108">
          <cell r="DO108">
            <v>-11934.35</v>
          </cell>
          <cell r="DS108">
            <v>-25151.8</v>
          </cell>
        </row>
        <row r="109">
          <cell r="DO109">
            <v>125020.08100000001</v>
          </cell>
          <cell r="DS109">
            <v>267964.62899999996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I57" sqref="I57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46.664062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Fund.Nominal'!$DO$11+'[1]EERR Fund.Nominal'!$DO$36+'[1]EERR Fund.Nominal'!$DO$51</f>
        <v>1424002.3420000002</v>
      </c>
      <c r="I11" s="11">
        <f>+'[1]EERR Fund.Nominal'!$DS$11+'[1]EERR Fund.Nominal'!$DS$36+'[1]EERR Fund.Nominal'!$DS$51</f>
        <v>3116320.0199999996</v>
      </c>
    </row>
    <row r="12" spans="2:9" x14ac:dyDescent="0.25">
      <c r="C12" s="4" t="s">
        <v>18</v>
      </c>
      <c r="E12" s="4"/>
      <c r="G12" s="11">
        <f>+'[1]EERR Fund.Nominal'!$DO$31+'[1]EERR Fund.Nominal'!$DO$33+'[1]EERR Fund.Nominal'!$DO$52+'[1]EERR Fund.Nominal'!$DO$16+'[1]EERR Fund.Nominal'!$DO$50</f>
        <v>73570.69</v>
      </c>
      <c r="I12" s="11">
        <f>+'[1]EERR Fund.Nominal'!$DS$31+'[1]EERR Fund.Nominal'!$DS$33+'[1]EERR Fund.Nominal'!$DS$52+'[1]EERR Fund.Nominal'!$DS$16+'[1]EERR Fund.Nominal'!$DS$50</f>
        <v>141716.356</v>
      </c>
    </row>
    <row r="13" spans="2:9" x14ac:dyDescent="0.25">
      <c r="C13" s="4" t="s">
        <v>19</v>
      </c>
      <c r="E13" s="4"/>
      <c r="G13" s="11">
        <f>+'[1]EERR Fund.Nominal'!$DO$22+'[1]EERR Fund.Nominal'!$DO$46</f>
        <v>-3060.9770000000003</v>
      </c>
      <c r="I13" s="11">
        <f>+'[1]EERR Fund.Nominal'!$DS$22+'[1]EERR Fund.Nominal'!$DS$46</f>
        <v>4661.1259999999993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1494512.0550000002</v>
      </c>
      <c r="H21" s="8"/>
      <c r="I21" s="12">
        <f>SUM(I11:I20)</f>
        <v>3262697.5019999999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Fund.Nominal'!$DO$109</f>
        <v>125020.08100000001</v>
      </c>
      <c r="I24" s="11">
        <f>+'[1]EERR Fund.Nominal'!$DS$109</f>
        <v>267964.62899999996</v>
      </c>
    </row>
    <row r="25" spans="2:9" x14ac:dyDescent="0.25">
      <c r="C25" s="4" t="s">
        <v>24</v>
      </c>
      <c r="E25" s="4"/>
      <c r="G25" s="11">
        <f>+'[1]EERR Fund.Nominal'!$DO$54</f>
        <v>1493012.459</v>
      </c>
      <c r="I25" s="11">
        <f>+'[1]EERR Fund.Nominal'!$DS$54</f>
        <v>2695675.4960000003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1618032.54</v>
      </c>
      <c r="H28" s="8"/>
      <c r="I28" s="12">
        <f>SUM(I24:I27)</f>
        <v>2963640.125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Fund.Nominal'!$DO$26+'[1]EERR Fund.Nominal'!$DO$47</f>
        <v>6127.4000000000015</v>
      </c>
      <c r="I32" s="11">
        <f>+'[1]EERR Fund.Nominal'!$DS$26+'[1]EERR Fund.Nominal'!$DS$47</f>
        <v>15536.739999999998</v>
      </c>
    </row>
    <row r="33" spans="2:10" x14ac:dyDescent="0.25">
      <c r="B33" s="2"/>
      <c r="C33" s="4" t="s">
        <v>21</v>
      </c>
      <c r="E33" s="4"/>
      <c r="G33" s="11">
        <f>+'[1]EERR Fund.Nominal'!$DO$93+'[1]EERR Fund.Nominal'!$DO$99+'[1]EERR Fund.Nominal'!$DO$103+'[1]EERR Fund.Nominal'!$DO$106+'[1]EERR Fund.Nominal'!$DO$108</f>
        <v>95370.221000000005</v>
      </c>
      <c r="I33" s="11">
        <f>+'[1]EERR Fund.Nominal'!$DS$93+'[1]EERR Fund.Nominal'!$DS$99+'[1]EERR Fund.Nominal'!$DS$103+'[1]EERR Fund.Nominal'!$DS$106+'[1]EERR Fund.Nominal'!$DS$108</f>
        <v>177755.39500000005</v>
      </c>
    </row>
    <row r="34" spans="2:10" x14ac:dyDescent="0.25">
      <c r="B34" s="2"/>
      <c r="C34" s="4" t="s">
        <v>22</v>
      </c>
      <c r="E34" s="4"/>
      <c r="G34" s="11">
        <f>+'[1]EERR Fund.Nominal'!$DO$95</f>
        <v>47384.769</v>
      </c>
      <c r="I34" s="11">
        <f>+'[1]EERR Fund.Nominal'!$DS$95</f>
        <v>98099.23</v>
      </c>
    </row>
    <row r="35" spans="2:10" x14ac:dyDescent="0.25">
      <c r="B35" s="2"/>
      <c r="C35" s="4" t="s">
        <v>23</v>
      </c>
      <c r="E35" s="4"/>
      <c r="G35" s="11">
        <f>+'[1]EERR Fund.Nominal'!$DO$96+'[1]EERR Fund.Nominal'!$DO$97+'[1]EERR Fund.Nominal'!$DO$100+'[1]EERR Fund.Nominal'!$DO$104+'[1]EERR Fund.Nominal'!$DO$105+'[1]EERR Fund.Nominal'!$DO$107</f>
        <v>-11559.749</v>
      </c>
      <c r="I35" s="11">
        <f>+'[1]EERR Fund.Nominal'!$DS$96+'[1]EERR Fund.Nominal'!$DS$97+'[1]EERR Fund.Nominal'!$DS$100+'[1]EERR Fund.Nominal'!$DS$104+'[1]EERR Fund.Nominal'!$DS$105+'[1]EERR Fund.Nominal'!$DS$107</f>
        <v>-14250.883999999998</v>
      </c>
    </row>
    <row r="36" spans="2:10" x14ac:dyDescent="0.25">
      <c r="B36" s="2"/>
      <c r="C36" s="4" t="s">
        <v>25</v>
      </c>
      <c r="E36" s="4"/>
      <c r="G36" s="11">
        <f>+'[1]EERR Fund.Nominal'!$DO$84+'[1]EERR Fund.Nominal'!$DO$90</f>
        <v>-6582.0020000000004</v>
      </c>
      <c r="I36" s="11">
        <f>+'[1]EERR Fund.Nominal'!$DS$84+'[1]EERR Fund.Nominal'!$DS$90</f>
        <v>267627.13699999999</v>
      </c>
    </row>
    <row r="37" spans="2:10" x14ac:dyDescent="0.25">
      <c r="B37" s="2"/>
      <c r="C37" s="4"/>
      <c r="E37" s="4"/>
      <c r="G37" s="11"/>
      <c r="I37" s="11"/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130740.639</v>
      </c>
      <c r="H38" s="8"/>
      <c r="I38" s="12">
        <f>SUM(I32:I37)</f>
        <v>544767.61800000002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-718508.15399999998</v>
      </c>
      <c r="I42" s="11">
        <v>-1501821.615</v>
      </c>
    </row>
    <row r="43" spans="2:10" x14ac:dyDescent="0.25">
      <c r="B43" s="2"/>
      <c r="C43" s="4" t="s">
        <v>27</v>
      </c>
      <c r="E43" s="4"/>
      <c r="G43" s="11">
        <v>-269625.234</v>
      </c>
      <c r="I43" s="11">
        <v>-535758.88500000001</v>
      </c>
    </row>
    <row r="44" spans="2:10" x14ac:dyDescent="0.25">
      <c r="B44" s="2"/>
      <c r="C44" s="4" t="s">
        <v>29</v>
      </c>
      <c r="E44" s="4"/>
      <c r="G44" s="11">
        <v>-274695.65600000002</v>
      </c>
      <c r="I44" s="11">
        <v>-548871.05099999998</v>
      </c>
    </row>
    <row r="45" spans="2:10" x14ac:dyDescent="0.25">
      <c r="B45" s="2"/>
      <c r="C45" s="4" t="s">
        <v>39</v>
      </c>
      <c r="E45" s="4"/>
      <c r="G45" s="11">
        <v>-241863.16699999999</v>
      </c>
      <c r="I45" s="11">
        <v>-493111.18099999998</v>
      </c>
    </row>
    <row r="46" spans="2:10" x14ac:dyDescent="0.25">
      <c r="B46" s="2"/>
      <c r="C46" s="4" t="s">
        <v>30</v>
      </c>
      <c r="E46" s="4"/>
      <c r="G46" s="11">
        <v>-432414.49</v>
      </c>
      <c r="I46" s="11">
        <v>-1285933.8799999999</v>
      </c>
    </row>
    <row r="47" spans="2:10" x14ac:dyDescent="0.25">
      <c r="B47" s="2"/>
      <c r="C47" s="4" t="s">
        <v>40</v>
      </c>
      <c r="E47" s="4"/>
      <c r="G47" s="11">
        <v>-83612.81</v>
      </c>
      <c r="I47" s="11">
        <v>-191053.78099999999</v>
      </c>
    </row>
    <row r="48" spans="2:10" x14ac:dyDescent="0.25">
      <c r="B48" s="2"/>
      <c r="C48" s="4" t="s">
        <v>31</v>
      </c>
      <c r="E48" s="4"/>
      <c r="G48" s="11">
        <v>-110260.96400000001</v>
      </c>
      <c r="I48" s="11">
        <v>-223051.66500000001</v>
      </c>
    </row>
    <row r="49" spans="2:9" x14ac:dyDescent="0.25">
      <c r="B49" s="2"/>
      <c r="C49" s="4" t="s">
        <v>41</v>
      </c>
      <c r="E49" s="4"/>
      <c r="G49" s="11">
        <v>-2743.2249999999999</v>
      </c>
      <c r="I49" s="11">
        <v>-42481.923999999999</v>
      </c>
    </row>
    <row r="50" spans="2:9" x14ac:dyDescent="0.25">
      <c r="B50" s="2"/>
      <c r="C50" s="4" t="s">
        <v>32</v>
      </c>
      <c r="E50" s="4"/>
      <c r="G50" s="11">
        <v>-478314.01299999998</v>
      </c>
      <c r="I50" s="11">
        <v>-951806.09100000001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-2612037.713</v>
      </c>
      <c r="H54" s="8"/>
      <c r="I54" s="12">
        <f>SUM(I42:I53)</f>
        <v>-5773890.0729999999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-37233.868999999999</v>
      </c>
      <c r="I57" s="11">
        <v>-71045.972999999998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-37233.868999999999</v>
      </c>
      <c r="H61" s="8"/>
      <c r="I61" s="12">
        <f>SUM(I57:I60)</f>
        <v>-71045.972999999998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-318896.179</v>
      </c>
      <c r="I64" s="11">
        <v>-680606.50300000003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-318896.179</v>
      </c>
      <c r="H68" s="8"/>
      <c r="I68" s="12">
        <f>SUM(I64:I67)</f>
        <v>-680606.50300000003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-574629.13500000001</v>
      </c>
      <c r="I70" s="11">
        <v>-1194695.2679999999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-299511.66200000001</v>
      </c>
      <c r="H72" s="14"/>
      <c r="I72" s="15">
        <f>+I38+I54+I61+I68+I70+I28+I21</f>
        <v>-949132.57200000016</v>
      </c>
    </row>
    <row r="74" spans="2:10" x14ac:dyDescent="0.25">
      <c r="C74" s="1" t="s">
        <v>36</v>
      </c>
    </row>
    <row r="77" spans="2:10" x14ac:dyDescent="0.25">
      <c r="G77" s="19"/>
      <c r="H77" s="20"/>
      <c r="I77" s="20"/>
      <c r="J77" s="9"/>
    </row>
    <row r="78" spans="2:10" x14ac:dyDescent="0.25">
      <c r="H78" s="9"/>
      <c r="J78" s="9"/>
    </row>
    <row r="79" spans="2:10" x14ac:dyDescent="0.25">
      <c r="H79" s="18"/>
      <c r="I79" s="18"/>
      <c r="J79" s="9"/>
    </row>
    <row r="80" spans="2:10" x14ac:dyDescent="0.25">
      <c r="H80" s="9"/>
      <c r="J80" s="9"/>
    </row>
    <row r="81" spans="8:10" x14ac:dyDescent="0.25">
      <c r="H81" s="18"/>
      <c r="J81" s="9"/>
    </row>
    <row r="82" spans="8:10" x14ac:dyDescent="0.25">
      <c r="H82" s="18"/>
      <c r="J82" s="9"/>
    </row>
    <row r="83" spans="8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2018-03-28T12:48:55Z</dcterms:modified>
</cp:coreProperties>
</file>